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4825" windowHeight="12870" activeTab="0"/>
  </bookViews>
  <sheets>
    <sheet name="Pénztárkönyv" sheetId="1" r:id="rId1"/>
  </sheets>
  <definedNames>
    <definedName name="Negyed1">'Pénztárkönyv'!$E$6:$E$43</definedName>
    <definedName name="_xlnm.Print_Area" localSheetId="0">'Pénztárkönyv'!$A$44:$H$44</definedName>
    <definedName name="_xlnm.Print_Titles" localSheetId="0">'Pénztárkönyv'!$2:$3</definedName>
  </definedNames>
  <calcPr fullCalcOnLoad="1"/>
</workbook>
</file>

<file path=xl/sharedStrings.xml><?xml version="1.0" encoding="utf-8"?>
<sst xmlns="http://schemas.openxmlformats.org/spreadsheetml/2006/main" count="57" uniqueCount="34">
  <si>
    <t>x</t>
  </si>
  <si>
    <t>Sorszám</t>
  </si>
  <si>
    <t>Dátum</t>
  </si>
  <si>
    <t>Bizonylat száma</t>
  </si>
  <si>
    <t>Hivatkozás</t>
  </si>
  <si>
    <t>BEVÉTELEK</t>
  </si>
  <si>
    <t xml:space="preserve"> KÖLTSÉG     +     RÁFORDÍTÁS       +       K   I   A   D   Á   S   O   K</t>
  </si>
  <si>
    <t>Egyenleg</t>
  </si>
  <si>
    <t>Értékesítés</t>
  </si>
  <si>
    <t>Egyéb</t>
  </si>
  <si>
    <t>ÁFA</t>
  </si>
  <si>
    <t>ÖSSZESEN</t>
  </si>
  <si>
    <t>(EF)ÁFA</t>
  </si>
  <si>
    <t>NYITÓ</t>
  </si>
  <si>
    <t>Oktatás SzJ 80.42.20.9</t>
  </si>
  <si>
    <t>Kamat</t>
  </si>
  <si>
    <t>Min.b. komp.</t>
  </si>
  <si>
    <t>Ö.Adó</t>
  </si>
  <si>
    <t>Ö.TB</t>
  </si>
  <si>
    <t>(felső becslés)</t>
  </si>
  <si>
    <t>Fordítás SzJ 74.85.13</t>
  </si>
  <si>
    <t>Sor-szám</t>
  </si>
  <si>
    <t>2013</t>
  </si>
  <si>
    <t>01.02</t>
  </si>
  <si>
    <t>1/2013</t>
  </si>
  <si>
    <t>01.05</t>
  </si>
  <si>
    <t>2013. év összesen</t>
  </si>
  <si>
    <t>02.02</t>
  </si>
  <si>
    <t>Havi adó+tb:</t>
  </si>
  <si>
    <t>AAAA-A 500055</t>
  </si>
  <si>
    <t>AAAA-A 500056</t>
  </si>
  <si>
    <t>AAAA-A 500057</t>
  </si>
  <si>
    <t>AAAA-A 500058</t>
  </si>
  <si>
    <t>FŐPARTNER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</si>
</sst>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\.mm\.dd"/>
    <numFmt numFmtId="165" formatCode="#,##0\ _F_t"/>
    <numFmt numFmtId="166" formatCode="mmm/yyyy"/>
    <numFmt numFmtId="167" formatCode="#,##0.00\ _F_t"/>
    <numFmt numFmtId="168" formatCode="mmm/\ d\."/>
  </numFmts>
  <fonts count="6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49" fontId="1" fillId="0" borderId="0" xfId="19" applyNumberFormat="1">
      <alignment/>
      <protection/>
    </xf>
    <xf numFmtId="49" fontId="1" fillId="0" borderId="0" xfId="19" applyNumberFormat="1" applyFont="1" applyFill="1" applyAlignment="1">
      <alignment horizontal="right"/>
      <protection/>
    </xf>
    <xf numFmtId="0" fontId="1" fillId="0" borderId="0" xfId="19">
      <alignment/>
      <protection/>
    </xf>
    <xf numFmtId="165" fontId="1" fillId="0" borderId="0" xfId="19" applyNumberFormat="1">
      <alignment/>
      <protection/>
    </xf>
    <xf numFmtId="165" fontId="1" fillId="0" borderId="0" xfId="19" applyNumberFormat="1" applyFill="1">
      <alignment/>
      <protection/>
    </xf>
    <xf numFmtId="165" fontId="1" fillId="0" borderId="0" xfId="19" applyNumberFormat="1" applyFill="1" applyBorder="1">
      <alignment/>
      <protection/>
    </xf>
    <xf numFmtId="0" fontId="1" fillId="0" borderId="0" xfId="19" applyFont="1" applyFill="1" applyBorder="1">
      <alignment/>
      <protection/>
    </xf>
    <xf numFmtId="0" fontId="2" fillId="0" borderId="0" xfId="19" applyFont="1" applyFill="1" applyBorder="1">
      <alignment/>
      <protection/>
    </xf>
    <xf numFmtId="165" fontId="2" fillId="0" borderId="1" xfId="19" applyNumberFormat="1" applyFont="1" applyFill="1" applyBorder="1" applyAlignment="1">
      <alignment horizontal="center" vertical="center"/>
      <protection/>
    </xf>
    <xf numFmtId="165" fontId="2" fillId="0" borderId="1" xfId="19" applyNumberFormat="1" applyFont="1" applyFill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165" fontId="1" fillId="0" borderId="0" xfId="19" applyNumberFormat="1" applyBorder="1">
      <alignment/>
      <protection/>
    </xf>
    <xf numFmtId="49" fontId="1" fillId="0" borderId="0" xfId="19" applyNumberFormat="1" applyFont="1" applyFill="1" applyBorder="1" applyAlignment="1">
      <alignment horizontal="right"/>
      <protection/>
    </xf>
    <xf numFmtId="0" fontId="1" fillId="0" borderId="0" xfId="19" applyFont="1" applyBorder="1">
      <alignment/>
      <protection/>
    </xf>
    <xf numFmtId="165" fontId="2" fillId="0" borderId="0" xfId="19" applyNumberFormat="1" applyFont="1" applyFill="1" applyBorder="1" applyAlignment="1">
      <alignment horizontal="center" vertical="center"/>
      <protection/>
    </xf>
    <xf numFmtId="49" fontId="2" fillId="0" borderId="0" xfId="19" applyNumberFormat="1" applyFont="1" applyFill="1" applyBorder="1" applyAlignment="1">
      <alignment horizontal="center" vertical="center" textRotation="90"/>
      <protection/>
    </xf>
    <xf numFmtId="165" fontId="2" fillId="0" borderId="0" xfId="19" applyNumberFormat="1" applyFont="1" applyFill="1" applyBorder="1" applyAlignment="1">
      <alignment horizontal="center" vertical="center" wrapText="1"/>
      <protection/>
    </xf>
    <xf numFmtId="165" fontId="1" fillId="0" borderId="2" xfId="19" applyNumberFormat="1" applyFill="1" applyBorder="1">
      <alignment/>
      <protection/>
    </xf>
    <xf numFmtId="165" fontId="2" fillId="2" borderId="3" xfId="19" applyNumberFormat="1" applyFont="1" applyFill="1" applyBorder="1" applyAlignment="1">
      <alignment vertical="center"/>
      <protection/>
    </xf>
    <xf numFmtId="165" fontId="1" fillId="0" borderId="0" xfId="19" applyNumberFormat="1" applyFont="1" applyBorder="1">
      <alignment/>
      <protection/>
    </xf>
    <xf numFmtId="49" fontId="1" fillId="0" borderId="0" xfId="19" applyNumberFormat="1" applyFont="1">
      <alignment/>
      <protection/>
    </xf>
    <xf numFmtId="49" fontId="1" fillId="0" borderId="0" xfId="19" applyNumberFormat="1" applyFont="1" applyBorder="1">
      <alignment/>
      <protection/>
    </xf>
    <xf numFmtId="49" fontId="2" fillId="2" borderId="3" xfId="19" applyNumberFormat="1" applyFont="1" applyFill="1" applyBorder="1" applyAlignment="1">
      <alignment vertical="center"/>
      <protection/>
    </xf>
    <xf numFmtId="3" fontId="1" fillId="0" borderId="0" xfId="19" applyNumberFormat="1" applyFont="1" applyFill="1" applyBorder="1">
      <alignment/>
      <protection/>
    </xf>
    <xf numFmtId="3" fontId="1" fillId="0" borderId="0" xfId="19" applyNumberFormat="1" applyBorder="1">
      <alignment/>
      <protection/>
    </xf>
    <xf numFmtId="3" fontId="1" fillId="0" borderId="0" xfId="19" applyNumberFormat="1" applyFill="1" applyBorder="1">
      <alignment/>
      <protection/>
    </xf>
    <xf numFmtId="3" fontId="1" fillId="2" borderId="0" xfId="19" applyNumberFormat="1" applyFill="1">
      <alignment/>
      <protection/>
    </xf>
    <xf numFmtId="3" fontId="1" fillId="3" borderId="0" xfId="19" applyNumberFormat="1" applyFont="1" applyFill="1">
      <alignment/>
      <protection/>
    </xf>
    <xf numFmtId="3" fontId="1" fillId="0" borderId="0" xfId="19" applyNumberFormat="1">
      <alignment/>
      <protection/>
    </xf>
    <xf numFmtId="3" fontId="1" fillId="0" borderId="0" xfId="19" applyNumberFormat="1" applyFill="1">
      <alignment/>
      <protection/>
    </xf>
    <xf numFmtId="3" fontId="1" fillId="2" borderId="0" xfId="19" applyNumberFormat="1" applyFont="1" applyFill="1" applyBorder="1">
      <alignment/>
      <protection/>
    </xf>
    <xf numFmtId="3" fontId="1" fillId="3" borderId="0" xfId="19" applyNumberFormat="1" applyFont="1" applyFill="1" applyBorder="1">
      <alignment/>
      <protection/>
    </xf>
    <xf numFmtId="0" fontId="2" fillId="0" borderId="3" xfId="19" applyFont="1" applyFill="1" applyBorder="1" applyAlignment="1">
      <alignment vertical="center"/>
      <protection/>
    </xf>
    <xf numFmtId="0" fontId="2" fillId="0" borderId="0" xfId="19" applyFont="1" applyFill="1" applyBorder="1">
      <alignment/>
      <protection/>
    </xf>
    <xf numFmtId="0" fontId="2" fillId="0" borderId="0" xfId="19" applyNumberFormat="1" applyFont="1" applyFill="1" applyBorder="1">
      <alignment/>
      <protection/>
    </xf>
    <xf numFmtId="9" fontId="2" fillId="0" borderId="0" xfId="19" applyNumberFormat="1" applyFont="1" applyFill="1" applyBorder="1">
      <alignment/>
      <protection/>
    </xf>
    <xf numFmtId="10" fontId="2" fillId="0" borderId="0" xfId="19" applyNumberFormat="1" applyFont="1" applyFill="1" applyBorder="1">
      <alignment/>
      <protection/>
    </xf>
    <xf numFmtId="9" fontId="2" fillId="0" borderId="0" xfId="19" applyNumberFormat="1" applyFont="1" applyFill="1" applyBorder="1">
      <alignment/>
      <protection/>
    </xf>
    <xf numFmtId="10" fontId="2" fillId="0" borderId="0" xfId="19" applyNumberFormat="1" applyFont="1" applyFill="1" applyBorder="1">
      <alignment/>
      <protection/>
    </xf>
    <xf numFmtId="3" fontId="2" fillId="0" borderId="0" xfId="19" applyNumberFormat="1" applyFont="1" applyFill="1" applyBorder="1">
      <alignment/>
      <protection/>
    </xf>
    <xf numFmtId="49" fontId="1" fillId="0" borderId="1" xfId="19" applyNumberFormat="1" applyFont="1" applyBorder="1">
      <alignment/>
      <protection/>
    </xf>
    <xf numFmtId="0" fontId="1" fillId="0" borderId="1" xfId="19" applyFont="1" applyBorder="1">
      <alignment/>
      <protection/>
    </xf>
    <xf numFmtId="165" fontId="1" fillId="0" borderId="1" xfId="19" applyNumberFormat="1" applyBorder="1">
      <alignment/>
      <protection/>
    </xf>
    <xf numFmtId="3" fontId="1" fillId="0" borderId="1" xfId="19" applyNumberFormat="1" applyBorder="1">
      <alignment/>
      <protection/>
    </xf>
    <xf numFmtId="3" fontId="1" fillId="0" borderId="1" xfId="19" applyNumberFormat="1" applyFill="1" applyBorder="1">
      <alignment/>
      <protection/>
    </xf>
    <xf numFmtId="3" fontId="1" fillId="2" borderId="1" xfId="19" applyNumberFormat="1" applyFill="1" applyBorder="1">
      <alignment/>
      <protection/>
    </xf>
    <xf numFmtId="3" fontId="1" fillId="3" borderId="1" xfId="19" applyNumberFormat="1" applyFont="1" applyFill="1" applyBorder="1">
      <alignment/>
      <protection/>
    </xf>
    <xf numFmtId="3" fontId="1" fillId="0" borderId="1" xfId="19" applyNumberFormat="1" applyFont="1" applyFill="1" applyBorder="1">
      <alignment/>
      <protection/>
    </xf>
    <xf numFmtId="3" fontId="1" fillId="2" borderId="1" xfId="19" applyNumberFormat="1" applyFont="1" applyFill="1" applyBorder="1">
      <alignment/>
      <protection/>
    </xf>
    <xf numFmtId="0" fontId="1" fillId="0" borderId="1" xfId="19" applyFont="1" applyFill="1" applyBorder="1">
      <alignment/>
      <protection/>
    </xf>
    <xf numFmtId="49" fontId="2" fillId="0" borderId="4" xfId="19" applyNumberFormat="1" applyFont="1" applyFill="1" applyBorder="1" applyAlignment="1">
      <alignment horizontal="right" vertical="center" textRotation="90"/>
      <protection/>
    </xf>
    <xf numFmtId="49" fontId="1" fillId="3" borderId="0" xfId="19" applyNumberFormat="1" applyFill="1" applyAlignment="1">
      <alignment horizontal="right"/>
      <protection/>
    </xf>
    <xf numFmtId="49" fontId="1" fillId="3" borderId="0" xfId="19" applyNumberFormat="1" applyFont="1" applyFill="1" applyBorder="1" applyAlignment="1">
      <alignment horizontal="right"/>
      <protection/>
    </xf>
    <xf numFmtId="165" fontId="2" fillId="0" borderId="5" xfId="19" applyNumberFormat="1" applyFont="1" applyFill="1" applyBorder="1" applyAlignment="1">
      <alignment horizontal="right" vertical="center"/>
      <protection/>
    </xf>
    <xf numFmtId="3" fontId="1" fillId="0" borderId="0" xfId="19" applyNumberFormat="1" applyFont="1" applyBorder="1">
      <alignment/>
      <protection/>
    </xf>
    <xf numFmtId="3" fontId="3" fillId="4" borderId="1" xfId="19" applyNumberFormat="1" applyFont="1" applyFill="1" applyBorder="1">
      <alignment/>
      <protection/>
    </xf>
    <xf numFmtId="49" fontId="3" fillId="3" borderId="1" xfId="19" applyNumberFormat="1" applyFont="1" applyFill="1" applyBorder="1" applyAlignment="1">
      <alignment horizontal="right"/>
      <protection/>
    </xf>
    <xf numFmtId="49" fontId="3" fillId="4" borderId="1" xfId="19" applyNumberFormat="1" applyFont="1" applyFill="1" applyBorder="1">
      <alignment/>
      <protection/>
    </xf>
    <xf numFmtId="49" fontId="3" fillId="4" borderId="1" xfId="19" applyNumberFormat="1" applyFont="1" applyFill="1" applyBorder="1" applyAlignment="1">
      <alignment horizontal="right"/>
      <protection/>
    </xf>
    <xf numFmtId="165" fontId="3" fillId="4" borderId="1" xfId="19" applyNumberFormat="1" applyFont="1" applyFill="1" applyBorder="1" applyAlignment="1">
      <alignment horizontal="right"/>
      <protection/>
    </xf>
    <xf numFmtId="0" fontId="3" fillId="4" borderId="1" xfId="19" applyFont="1" applyFill="1" applyBorder="1">
      <alignment/>
      <protection/>
    </xf>
    <xf numFmtId="0" fontId="1" fillId="0" borderId="0" xfId="19" applyFont="1" applyFill="1" applyBorder="1">
      <alignment/>
      <protection/>
    </xf>
    <xf numFmtId="0" fontId="1" fillId="0" borderId="0" xfId="19" applyFont="1" applyFill="1" applyBorder="1" applyAlignment="1">
      <alignment horizontal="right"/>
      <protection/>
    </xf>
    <xf numFmtId="49" fontId="2" fillId="0" borderId="0" xfId="19" applyNumberFormat="1" applyFont="1" applyFill="1" applyAlignment="1">
      <alignment horizontal="right"/>
      <protection/>
    </xf>
    <xf numFmtId="49" fontId="2" fillId="0" borderId="0" xfId="19" applyNumberFormat="1" applyFont="1">
      <alignment/>
      <protection/>
    </xf>
    <xf numFmtId="0" fontId="2" fillId="0" borderId="0" xfId="19" applyFont="1">
      <alignment/>
      <protection/>
    </xf>
    <xf numFmtId="165" fontId="2" fillId="0" borderId="0" xfId="19" applyNumberFormat="1" applyFont="1">
      <alignment/>
      <protection/>
    </xf>
    <xf numFmtId="165" fontId="2" fillId="0" borderId="0" xfId="19" applyNumberFormat="1" applyFont="1" applyFill="1">
      <alignment/>
      <protection/>
    </xf>
    <xf numFmtId="165" fontId="2" fillId="0" borderId="0" xfId="19" applyNumberFormat="1" applyFont="1" applyFill="1" applyBorder="1">
      <alignment/>
      <protection/>
    </xf>
    <xf numFmtId="0" fontId="3" fillId="0" borderId="0" xfId="19" applyFont="1" applyFill="1" applyBorder="1">
      <alignment/>
      <protection/>
    </xf>
    <xf numFmtId="3" fontId="1" fillId="2" borderId="0" xfId="19" applyNumberFormat="1" applyFill="1" applyBorder="1">
      <alignment/>
      <protection/>
    </xf>
    <xf numFmtId="165" fontId="1" fillId="0" borderId="0" xfId="19" applyNumberFormat="1" applyFont="1" applyFill="1" applyBorder="1" applyAlignment="1">
      <alignment horizontal="center" vertical="center"/>
      <protection/>
    </xf>
    <xf numFmtId="49" fontId="1" fillId="3" borderId="1" xfId="19" applyNumberFormat="1" applyFont="1" applyFill="1" applyBorder="1" applyAlignment="1">
      <alignment horizontal="right"/>
      <protection/>
    </xf>
    <xf numFmtId="3" fontId="1" fillId="0" borderId="0" xfId="19" applyNumberFormat="1" applyFont="1" applyFill="1" applyBorder="1">
      <alignment/>
      <protection/>
    </xf>
    <xf numFmtId="3" fontId="2" fillId="0" borderId="0" xfId="19" applyNumberFormat="1" applyFont="1" applyFill="1" applyBorder="1">
      <alignment/>
      <protection/>
    </xf>
    <xf numFmtId="165" fontId="1" fillId="0" borderId="0" xfId="19" applyNumberFormat="1" applyFont="1">
      <alignment/>
      <protection/>
    </xf>
    <xf numFmtId="165" fontId="2" fillId="0" borderId="6" xfId="19" applyNumberFormat="1" applyFont="1" applyFill="1" applyBorder="1" applyAlignment="1">
      <alignment horizontal="left" vertical="center"/>
      <protection/>
    </xf>
    <xf numFmtId="165" fontId="2" fillId="0" borderId="7" xfId="19" applyNumberFormat="1" applyFont="1" applyFill="1" applyBorder="1" applyAlignment="1">
      <alignment horizontal="left" vertical="center"/>
      <protection/>
    </xf>
    <xf numFmtId="49" fontId="4" fillId="0" borderId="8" xfId="19" applyNumberFormat="1" applyFont="1" applyFill="1" applyBorder="1" applyAlignment="1">
      <alignment horizontal="center" vertical="center" textRotation="90" wrapText="1"/>
      <protection/>
    </xf>
    <xf numFmtId="0" fontId="5" fillId="0" borderId="9" xfId="0" applyFont="1" applyBorder="1" applyAlignment="1">
      <alignment horizontal="center"/>
    </xf>
    <xf numFmtId="49" fontId="2" fillId="0" borderId="6" xfId="19" applyNumberFormat="1" applyFont="1" applyFill="1" applyBorder="1" applyAlignment="1">
      <alignment horizontal="center" vertical="center"/>
      <protection/>
    </xf>
    <xf numFmtId="0" fontId="1" fillId="0" borderId="1" xfId="19" applyBorder="1">
      <alignment/>
      <protection/>
    </xf>
    <xf numFmtId="165" fontId="2" fillId="0" borderId="6" xfId="19" applyNumberFormat="1" applyFont="1" applyFill="1" applyBorder="1" applyAlignment="1">
      <alignment horizontal="center" vertical="center"/>
      <protection/>
    </xf>
    <xf numFmtId="49" fontId="2" fillId="0" borderId="6" xfId="19" applyNumberFormat="1" applyFont="1" applyFill="1" applyBorder="1" applyAlignment="1">
      <alignment horizontal="center" vertical="center" textRotation="90"/>
      <protection/>
    </xf>
    <xf numFmtId="49" fontId="2" fillId="0" borderId="1" xfId="19" applyNumberFormat="1" applyFont="1" applyFill="1" applyBorder="1" applyAlignment="1">
      <alignment horizontal="center" vertical="center" textRotation="90"/>
      <protection/>
    </xf>
    <xf numFmtId="49" fontId="1" fillId="0" borderId="1" xfId="19" applyNumberFormat="1" applyBorder="1">
      <alignment/>
      <protection/>
    </xf>
    <xf numFmtId="49" fontId="2" fillId="0" borderId="6" xfId="19" applyNumberFormat="1" applyFont="1" applyFill="1" applyBorder="1" applyAlignment="1">
      <alignment horizontal="center" vertical="center" wrapText="1"/>
      <protection/>
    </xf>
    <xf numFmtId="0" fontId="1" fillId="0" borderId="1" xfId="19" applyBorder="1" applyAlignment="1">
      <alignment wrapText="1"/>
      <protection/>
    </xf>
    <xf numFmtId="0" fontId="2" fillId="0" borderId="0" xfId="19" applyFont="1" applyFill="1" applyBorder="1" applyAlignment="1">
      <alignment vertical="center"/>
      <protection/>
    </xf>
    <xf numFmtId="0" fontId="2" fillId="0" borderId="0" xfId="19" applyNumberFormat="1" applyFont="1" applyFill="1" applyBorder="1" applyAlignment="1">
      <alignment vertical="center"/>
      <protection/>
    </xf>
    <xf numFmtId="3" fontId="2" fillId="0" borderId="0" xfId="19" applyNumberFormat="1" applyFont="1" applyFill="1" applyBorder="1" applyAlignment="1">
      <alignment vertical="center"/>
      <protection/>
    </xf>
    <xf numFmtId="3" fontId="3" fillId="0" borderId="0" xfId="19" applyNumberFormat="1" applyFont="1" applyFill="1" applyBorder="1">
      <alignment/>
      <protection/>
    </xf>
    <xf numFmtId="0" fontId="2" fillId="0" borderId="0" xfId="19" applyFont="1" applyFill="1" applyBorder="1" applyAlignment="1">
      <alignment horizontal="left"/>
      <protection/>
    </xf>
    <xf numFmtId="0" fontId="3" fillId="0" borderId="0" xfId="19" applyFont="1" applyFill="1" applyBorder="1" applyAlignment="1">
      <alignment horizontal="left"/>
      <protection/>
    </xf>
    <xf numFmtId="165" fontId="3" fillId="0" borderId="0" xfId="19" applyNumberFormat="1" applyFont="1" applyFill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ENZTR1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46"/>
  <sheetViews>
    <sheetView tabSelected="1" zoomScaleSheetLayoutView="85" workbookViewId="0" topLeftCell="A1">
      <pane ySplit="4" topLeftCell="BM5" activePane="bottomLeft" state="frozen"/>
      <selection pane="topLeft" activeCell="C1" sqref="C1"/>
      <selection pane="bottomLeft" activeCell="A5" sqref="A5"/>
    </sheetView>
  </sheetViews>
  <sheetFormatPr defaultColWidth="9.140625" defaultRowHeight="12.75"/>
  <cols>
    <col min="1" max="1" width="4.421875" style="52" customWidth="1"/>
    <col min="2" max="2" width="6.28125" style="21" customWidth="1"/>
    <col min="3" max="3" width="16.57421875" style="2" customWidth="1"/>
    <col min="4" max="4" width="21.7109375" style="3" customWidth="1"/>
    <col min="5" max="5" width="9.8515625" style="4" customWidth="1"/>
    <col min="6" max="6" width="0.2890625" style="4" customWidth="1"/>
    <col min="7" max="7" width="0.13671875" style="5" customWidth="1"/>
    <col min="8" max="8" width="9.7109375" style="5" customWidth="1"/>
    <col min="9" max="9" width="4.421875" style="1" customWidth="1"/>
    <col min="10" max="10" width="9.7109375" style="4" customWidth="1"/>
    <col min="11" max="11" width="9.28125" style="4" customWidth="1"/>
    <col min="12" max="12" width="12.421875" style="4" hidden="1" customWidth="1"/>
    <col min="13" max="13" width="0.13671875" style="4" hidden="1" customWidth="1"/>
    <col min="14" max="14" width="0.13671875" style="5" hidden="1" customWidth="1"/>
    <col min="15" max="15" width="5.00390625" style="6" hidden="1" customWidth="1"/>
    <col min="16" max="16" width="14.421875" style="5" customWidth="1"/>
    <col min="17" max="17" width="0.13671875" style="7" customWidth="1"/>
    <col min="18" max="18" width="11.57421875" style="7" customWidth="1"/>
    <col min="19" max="19" width="9.8515625" style="7" customWidth="1"/>
    <col min="20" max="20" width="9.00390625" style="35" customWidth="1"/>
    <col min="21" max="21" width="9.00390625" style="34" customWidth="1"/>
    <col min="22" max="26" width="9.140625" style="7" customWidth="1"/>
    <col min="27" max="27" width="9.8515625" style="24" bestFit="1" customWidth="1"/>
    <col min="28" max="16384" width="9.140625" style="7" customWidth="1"/>
  </cols>
  <sheetData>
    <row r="1" spans="1:27" s="34" customFormat="1" ht="13.5" thickBot="1">
      <c r="A1" s="64" t="s">
        <v>0</v>
      </c>
      <c r="B1" s="65" t="s">
        <v>0</v>
      </c>
      <c r="C1" s="64" t="s">
        <v>0</v>
      </c>
      <c r="D1" s="66" t="s">
        <v>0</v>
      </c>
      <c r="E1" s="67" t="s">
        <v>0</v>
      </c>
      <c r="F1" s="67" t="s">
        <v>0</v>
      </c>
      <c r="G1" s="68" t="s">
        <v>0</v>
      </c>
      <c r="H1" s="68" t="s">
        <v>0</v>
      </c>
      <c r="I1" s="65" t="s">
        <v>0</v>
      </c>
      <c r="J1" s="67" t="s">
        <v>0</v>
      </c>
      <c r="K1" s="67" t="s">
        <v>0</v>
      </c>
      <c r="L1" s="67" t="s">
        <v>0</v>
      </c>
      <c r="M1" s="67" t="s">
        <v>0</v>
      </c>
      <c r="N1" s="68" t="s">
        <v>0</v>
      </c>
      <c r="O1" s="69" t="s">
        <v>0</v>
      </c>
      <c r="P1" s="95" t="s">
        <v>28</v>
      </c>
      <c r="Q1" s="70"/>
      <c r="R1" s="94">
        <v>50000</v>
      </c>
      <c r="S1" s="93" t="s">
        <v>33</v>
      </c>
      <c r="T1" s="35"/>
      <c r="U1" s="35"/>
      <c r="V1" s="35"/>
      <c r="AA1" s="40"/>
    </row>
    <row r="2" spans="1:31" s="8" customFormat="1" ht="14.25" customHeight="1">
      <c r="A2" s="79" t="s">
        <v>21</v>
      </c>
      <c r="B2" s="81" t="s">
        <v>2</v>
      </c>
      <c r="C2" s="87" t="s">
        <v>3</v>
      </c>
      <c r="D2" s="81" t="s">
        <v>4</v>
      </c>
      <c r="E2" s="83" t="s">
        <v>5</v>
      </c>
      <c r="F2" s="83"/>
      <c r="G2" s="83"/>
      <c r="H2" s="83"/>
      <c r="I2" s="84" t="s">
        <v>1</v>
      </c>
      <c r="J2" s="77" t="s">
        <v>6</v>
      </c>
      <c r="K2" s="77"/>
      <c r="L2" s="77"/>
      <c r="M2" s="77"/>
      <c r="N2" s="77"/>
      <c r="O2" s="77"/>
      <c r="P2" s="78"/>
      <c r="R2" s="15" t="s">
        <v>7</v>
      </c>
      <c r="S2" s="63"/>
      <c r="T2" s="62"/>
      <c r="U2" s="62"/>
      <c r="V2" s="62"/>
      <c r="W2" s="62"/>
      <c r="X2" s="62"/>
      <c r="Y2" s="62"/>
      <c r="Z2" s="62"/>
      <c r="AA2" s="74"/>
      <c r="AB2" s="62"/>
      <c r="AC2" s="62"/>
      <c r="AD2" s="62"/>
      <c r="AE2" s="62"/>
    </row>
    <row r="3" spans="1:27" s="8" customFormat="1" ht="14.25" customHeight="1" thickBot="1">
      <c r="A3" s="80"/>
      <c r="B3" s="86"/>
      <c r="C3" s="88"/>
      <c r="D3" s="82"/>
      <c r="E3" s="9" t="s">
        <v>8</v>
      </c>
      <c r="F3" s="9" t="s">
        <v>9</v>
      </c>
      <c r="G3" s="9" t="s">
        <v>10</v>
      </c>
      <c r="H3" s="9" t="s">
        <v>11</v>
      </c>
      <c r="I3" s="85"/>
      <c r="J3" s="9" t="s">
        <v>17</v>
      </c>
      <c r="K3" s="9" t="s">
        <v>18</v>
      </c>
      <c r="L3" s="9" t="s">
        <v>16</v>
      </c>
      <c r="M3" s="9" t="s">
        <v>9</v>
      </c>
      <c r="N3" s="9" t="s">
        <v>12</v>
      </c>
      <c r="O3" s="10"/>
      <c r="P3" s="9" t="s">
        <v>11</v>
      </c>
      <c r="S3" s="34"/>
      <c r="U3" s="35"/>
      <c r="V3" s="34"/>
      <c r="Z3" s="34"/>
      <c r="AA3" s="75"/>
    </row>
    <row r="4" spans="1:27" s="8" customFormat="1" ht="12.75" customHeight="1" thickBot="1">
      <c r="A4" s="51"/>
      <c r="B4" s="22"/>
      <c r="C4" s="13"/>
      <c r="D4" s="11"/>
      <c r="E4" s="15"/>
      <c r="F4" s="15"/>
      <c r="G4" s="15"/>
      <c r="H4" s="6"/>
      <c r="I4" s="16"/>
      <c r="J4" s="72" t="s">
        <v>19</v>
      </c>
      <c r="K4" s="15"/>
      <c r="L4" s="15"/>
      <c r="M4" s="15"/>
      <c r="N4" s="15"/>
      <c r="O4" s="17"/>
      <c r="P4" s="18"/>
      <c r="S4" s="36"/>
      <c r="T4" s="38"/>
      <c r="U4" s="38"/>
      <c r="V4" s="39"/>
      <c r="W4" s="37"/>
      <c r="X4" s="37"/>
      <c r="Y4" s="37"/>
      <c r="Z4" s="39"/>
      <c r="AA4" s="75"/>
    </row>
    <row r="5" spans="1:256" s="33" customFormat="1" ht="14.25" customHeight="1" thickBot="1">
      <c r="A5" s="54"/>
      <c r="B5" s="23" t="s">
        <v>22</v>
      </c>
      <c r="C5" s="19"/>
      <c r="D5" s="23" t="s">
        <v>13</v>
      </c>
      <c r="E5" s="19">
        <v>0</v>
      </c>
      <c r="F5" s="19">
        <v>0</v>
      </c>
      <c r="G5" s="19">
        <v>0</v>
      </c>
      <c r="H5" s="19">
        <f>E5+F5+G5</f>
        <v>0</v>
      </c>
      <c r="I5" s="23">
        <f aca="true" t="shared" si="0" ref="I5:I20">A5</f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f>J5+K5+L5+M5+N5+O5</f>
        <v>0</v>
      </c>
      <c r="R5" s="19">
        <v>0</v>
      </c>
      <c r="S5" s="89"/>
      <c r="T5" s="89"/>
      <c r="U5" s="90"/>
      <c r="V5" s="89"/>
      <c r="W5" s="89"/>
      <c r="X5" s="89"/>
      <c r="Y5" s="89"/>
      <c r="Z5" s="89"/>
      <c r="AA5" s="91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6" ht="12.75">
      <c r="A6" s="53">
        <f aca="true" t="shared" si="1" ref="A6:A43">ROW()-5</f>
        <v>1</v>
      </c>
      <c r="B6" s="21" t="s">
        <v>23</v>
      </c>
      <c r="C6" s="14" t="s">
        <v>24</v>
      </c>
      <c r="D6" s="20" t="s">
        <v>15</v>
      </c>
      <c r="E6" s="25">
        <v>10</v>
      </c>
      <c r="F6" s="26">
        <v>0</v>
      </c>
      <c r="G6" s="26">
        <v>0</v>
      </c>
      <c r="H6" s="27">
        <f aca="true" t="shared" si="2" ref="H6:H20">H5+E6</f>
        <v>10</v>
      </c>
      <c r="I6" s="28">
        <f t="shared" si="0"/>
        <v>1</v>
      </c>
      <c r="J6" s="29">
        <v>0</v>
      </c>
      <c r="K6" s="30">
        <v>0</v>
      </c>
      <c r="L6" s="26">
        <v>0</v>
      </c>
      <c r="M6" s="30">
        <v>0</v>
      </c>
      <c r="N6" s="24">
        <v>0</v>
      </c>
      <c r="O6" s="24">
        <v>0</v>
      </c>
      <c r="P6" s="27">
        <f>MONTH(B6)*$R$1</f>
        <v>50000</v>
      </c>
      <c r="Q6" s="24"/>
      <c r="R6" s="31">
        <f>H6-P6</f>
        <v>-49990</v>
      </c>
      <c r="S6" s="24"/>
      <c r="U6" s="40"/>
      <c r="V6" s="40"/>
      <c r="W6" s="24"/>
      <c r="X6" s="24"/>
      <c r="Y6" s="24"/>
      <c r="Z6" s="40"/>
    </row>
    <row r="7" spans="1:26" ht="12.75">
      <c r="A7" s="53">
        <f t="shared" si="1"/>
        <v>2</v>
      </c>
      <c r="B7" s="21" t="s">
        <v>25</v>
      </c>
      <c r="C7" s="14" t="s">
        <v>29</v>
      </c>
      <c r="D7" s="12" t="s">
        <v>14</v>
      </c>
      <c r="E7" s="25">
        <v>10000</v>
      </c>
      <c r="F7" s="26">
        <v>0</v>
      </c>
      <c r="G7" s="26">
        <v>0</v>
      </c>
      <c r="H7" s="27">
        <f t="shared" si="2"/>
        <v>10010</v>
      </c>
      <c r="I7" s="28">
        <f t="shared" si="0"/>
        <v>2</v>
      </c>
      <c r="J7" s="29">
        <v>0</v>
      </c>
      <c r="K7" s="30">
        <v>0</v>
      </c>
      <c r="L7" s="26">
        <v>0</v>
      </c>
      <c r="M7" s="30">
        <v>0</v>
      </c>
      <c r="N7" s="24">
        <v>0</v>
      </c>
      <c r="O7" s="24">
        <v>0</v>
      </c>
      <c r="P7" s="27">
        <f aca="true" t="shared" si="3" ref="P7:P43">MONTH(B7)*$R$1</f>
        <v>50000</v>
      </c>
      <c r="Q7" s="24"/>
      <c r="R7" s="31">
        <f aca="true" t="shared" si="4" ref="R7:R21">H7-P7</f>
        <v>-39990</v>
      </c>
      <c r="S7" s="24"/>
      <c r="U7" s="40"/>
      <c r="V7" s="40"/>
      <c r="W7" s="24"/>
      <c r="X7" s="24"/>
      <c r="Y7" s="24"/>
      <c r="Z7" s="40"/>
    </row>
    <row r="8" spans="1:26" ht="12.75">
      <c r="A8" s="53">
        <f t="shared" si="1"/>
        <v>3</v>
      </c>
      <c r="B8" s="21" t="s">
        <v>25</v>
      </c>
      <c r="C8" s="14" t="s">
        <v>30</v>
      </c>
      <c r="D8" s="20" t="s">
        <v>20</v>
      </c>
      <c r="E8" s="25">
        <v>100000</v>
      </c>
      <c r="F8" s="26">
        <v>0</v>
      </c>
      <c r="G8" s="26">
        <v>0</v>
      </c>
      <c r="H8" s="27">
        <f t="shared" si="2"/>
        <v>110010</v>
      </c>
      <c r="I8" s="32">
        <f t="shared" si="0"/>
        <v>3</v>
      </c>
      <c r="J8" s="29">
        <v>0</v>
      </c>
      <c r="K8" s="30">
        <v>0</v>
      </c>
      <c r="L8" s="26">
        <v>0</v>
      </c>
      <c r="M8" s="30">
        <v>0</v>
      </c>
      <c r="N8" s="24">
        <v>0</v>
      </c>
      <c r="O8" s="24">
        <v>0</v>
      </c>
      <c r="P8" s="27">
        <f t="shared" si="3"/>
        <v>50000</v>
      </c>
      <c r="Q8" s="24"/>
      <c r="R8" s="31">
        <f t="shared" si="4"/>
        <v>60010</v>
      </c>
      <c r="S8" s="24">
        <f>E8</f>
        <v>100000</v>
      </c>
      <c r="U8" s="40"/>
      <c r="V8" s="40"/>
      <c r="W8" s="24"/>
      <c r="X8" s="24"/>
      <c r="Y8" s="24"/>
      <c r="Z8" s="40"/>
    </row>
    <row r="9" spans="1:26" ht="12.75">
      <c r="A9" s="53">
        <f t="shared" si="1"/>
        <v>4</v>
      </c>
      <c r="B9" s="21" t="s">
        <v>25</v>
      </c>
      <c r="C9" s="14" t="s">
        <v>31</v>
      </c>
      <c r="D9" s="12" t="s">
        <v>14</v>
      </c>
      <c r="E9" s="25">
        <v>1000</v>
      </c>
      <c r="F9" s="26">
        <v>0</v>
      </c>
      <c r="G9" s="26">
        <v>0</v>
      </c>
      <c r="H9" s="27">
        <f t="shared" si="2"/>
        <v>111010</v>
      </c>
      <c r="I9" s="32">
        <f t="shared" si="0"/>
        <v>4</v>
      </c>
      <c r="J9" s="29">
        <v>0</v>
      </c>
      <c r="K9" s="30">
        <v>0</v>
      </c>
      <c r="L9" s="26">
        <v>0</v>
      </c>
      <c r="M9" s="30">
        <v>0</v>
      </c>
      <c r="N9" s="24">
        <v>0</v>
      </c>
      <c r="O9" s="24">
        <v>0</v>
      </c>
      <c r="P9" s="27">
        <f t="shared" si="3"/>
        <v>50000</v>
      </c>
      <c r="Q9" s="24"/>
      <c r="R9" s="31">
        <f t="shared" si="4"/>
        <v>61010</v>
      </c>
      <c r="S9" s="24"/>
      <c r="U9" s="40"/>
      <c r="V9" s="40"/>
      <c r="W9" s="24"/>
      <c r="X9" s="24"/>
      <c r="Y9" s="24"/>
      <c r="Z9" s="40"/>
    </row>
    <row r="10" spans="1:26" ht="12.75">
      <c r="A10" s="53">
        <f t="shared" si="1"/>
        <v>5</v>
      </c>
      <c r="B10" s="21" t="s">
        <v>25</v>
      </c>
      <c r="C10" s="14" t="s">
        <v>32</v>
      </c>
      <c r="D10" s="12" t="s">
        <v>14</v>
      </c>
      <c r="E10" s="25">
        <v>2000</v>
      </c>
      <c r="F10" s="26">
        <v>0</v>
      </c>
      <c r="G10" s="26">
        <v>0</v>
      </c>
      <c r="H10" s="27">
        <f t="shared" si="2"/>
        <v>113010</v>
      </c>
      <c r="I10" s="32">
        <f t="shared" si="0"/>
        <v>5</v>
      </c>
      <c r="J10" s="29">
        <v>0</v>
      </c>
      <c r="K10" s="30">
        <v>0</v>
      </c>
      <c r="L10" s="26">
        <v>0</v>
      </c>
      <c r="M10" s="30">
        <v>0</v>
      </c>
      <c r="N10" s="24">
        <v>0</v>
      </c>
      <c r="O10" s="24">
        <v>0</v>
      </c>
      <c r="P10" s="27">
        <f t="shared" si="3"/>
        <v>50000</v>
      </c>
      <c r="Q10" s="24"/>
      <c r="R10" s="31">
        <f t="shared" si="4"/>
        <v>63010</v>
      </c>
      <c r="S10" s="24"/>
      <c r="U10" s="40"/>
      <c r="V10" s="40"/>
      <c r="W10" s="24"/>
      <c r="X10" s="24"/>
      <c r="Y10" s="24"/>
      <c r="Z10" s="40"/>
    </row>
    <row r="11" spans="1:26" ht="12.75">
      <c r="A11" s="53">
        <f t="shared" si="1"/>
        <v>6</v>
      </c>
      <c r="C11" s="14"/>
      <c r="D11" s="12"/>
      <c r="E11" s="25"/>
      <c r="F11" s="26">
        <v>0</v>
      </c>
      <c r="G11" s="26">
        <v>0</v>
      </c>
      <c r="H11" s="27">
        <f t="shared" si="2"/>
        <v>113010</v>
      </c>
      <c r="I11" s="32">
        <f t="shared" si="0"/>
        <v>6</v>
      </c>
      <c r="J11" s="29">
        <v>0</v>
      </c>
      <c r="K11" s="30">
        <v>0</v>
      </c>
      <c r="L11" s="26">
        <v>0</v>
      </c>
      <c r="M11" s="30">
        <v>0</v>
      </c>
      <c r="N11" s="24">
        <v>0</v>
      </c>
      <c r="O11" s="24">
        <v>0</v>
      </c>
      <c r="P11" s="27">
        <f t="shared" si="3"/>
        <v>50000</v>
      </c>
      <c r="Q11" s="24"/>
      <c r="R11" s="31">
        <f t="shared" si="4"/>
        <v>63010</v>
      </c>
      <c r="S11" s="24"/>
      <c r="U11" s="40"/>
      <c r="V11" s="40"/>
      <c r="W11" s="24"/>
      <c r="X11" s="24"/>
      <c r="Y11" s="24"/>
      <c r="Z11" s="40"/>
    </row>
    <row r="12" spans="1:26" ht="12.75">
      <c r="A12" s="53">
        <f t="shared" si="1"/>
        <v>7</v>
      </c>
      <c r="C12" s="14"/>
      <c r="D12" s="12"/>
      <c r="E12" s="25"/>
      <c r="F12" s="26">
        <v>0</v>
      </c>
      <c r="G12" s="26">
        <v>0</v>
      </c>
      <c r="H12" s="27">
        <f>H11+E12</f>
        <v>113010</v>
      </c>
      <c r="I12" s="32">
        <f t="shared" si="0"/>
        <v>7</v>
      </c>
      <c r="J12" s="29">
        <v>0</v>
      </c>
      <c r="K12" s="30">
        <v>0</v>
      </c>
      <c r="L12" s="26">
        <v>0</v>
      </c>
      <c r="M12" s="30">
        <v>0</v>
      </c>
      <c r="N12" s="24">
        <v>0</v>
      </c>
      <c r="O12" s="24">
        <v>0</v>
      </c>
      <c r="P12" s="27">
        <f t="shared" si="3"/>
        <v>50000</v>
      </c>
      <c r="Q12" s="24"/>
      <c r="R12" s="31">
        <f t="shared" si="4"/>
        <v>63010</v>
      </c>
      <c r="S12" s="24"/>
      <c r="U12" s="40"/>
      <c r="V12" s="40"/>
      <c r="W12" s="24"/>
      <c r="X12" s="24"/>
      <c r="Y12" s="24"/>
      <c r="Z12" s="40"/>
    </row>
    <row r="13" spans="1:26" ht="12.75">
      <c r="A13" s="53">
        <f t="shared" si="1"/>
        <v>8</v>
      </c>
      <c r="C13" s="14"/>
      <c r="D13" s="12"/>
      <c r="E13" s="25"/>
      <c r="F13" s="26">
        <v>0</v>
      </c>
      <c r="G13" s="26">
        <v>0</v>
      </c>
      <c r="H13" s="27">
        <f>H12+E13</f>
        <v>113010</v>
      </c>
      <c r="I13" s="32">
        <f t="shared" si="0"/>
        <v>8</v>
      </c>
      <c r="J13" s="29">
        <v>0</v>
      </c>
      <c r="K13" s="30">
        <v>0</v>
      </c>
      <c r="L13" s="26">
        <v>0</v>
      </c>
      <c r="M13" s="30">
        <v>0</v>
      </c>
      <c r="N13" s="24">
        <v>0</v>
      </c>
      <c r="O13" s="24">
        <v>0</v>
      </c>
      <c r="P13" s="27">
        <f t="shared" si="3"/>
        <v>50000</v>
      </c>
      <c r="Q13" s="24"/>
      <c r="R13" s="31">
        <f t="shared" si="4"/>
        <v>63010</v>
      </c>
      <c r="S13" s="24"/>
      <c r="U13" s="40"/>
      <c r="V13" s="40"/>
      <c r="W13" s="24"/>
      <c r="X13" s="24"/>
      <c r="Y13" s="24"/>
      <c r="Z13" s="40"/>
    </row>
    <row r="14" spans="1:26" ht="12.75">
      <c r="A14" s="53">
        <f t="shared" si="1"/>
        <v>9</v>
      </c>
      <c r="C14" s="14"/>
      <c r="D14" s="20"/>
      <c r="E14" s="25"/>
      <c r="F14" s="26">
        <v>0</v>
      </c>
      <c r="G14" s="26">
        <v>0</v>
      </c>
      <c r="H14" s="27">
        <f t="shared" si="2"/>
        <v>113010</v>
      </c>
      <c r="I14" s="32">
        <f t="shared" si="0"/>
        <v>9</v>
      </c>
      <c r="J14" s="29">
        <v>0</v>
      </c>
      <c r="K14" s="30">
        <v>0</v>
      </c>
      <c r="L14" s="26">
        <v>0</v>
      </c>
      <c r="M14" s="30">
        <v>0</v>
      </c>
      <c r="N14" s="24">
        <v>0</v>
      </c>
      <c r="O14" s="24">
        <v>0</v>
      </c>
      <c r="P14" s="27">
        <f t="shared" si="3"/>
        <v>50000</v>
      </c>
      <c r="Q14" s="24"/>
      <c r="R14" s="31">
        <f t="shared" si="4"/>
        <v>63010</v>
      </c>
      <c r="S14" s="24"/>
      <c r="U14" s="40"/>
      <c r="V14" s="40"/>
      <c r="W14" s="24"/>
      <c r="X14" s="24"/>
      <c r="Y14" s="24"/>
      <c r="Z14" s="40"/>
    </row>
    <row r="15" spans="1:26" ht="12.75">
      <c r="A15" s="53">
        <f t="shared" si="1"/>
        <v>10</v>
      </c>
      <c r="C15" s="14"/>
      <c r="D15" s="12"/>
      <c r="E15" s="25"/>
      <c r="F15" s="26">
        <v>0</v>
      </c>
      <c r="G15" s="26">
        <v>0</v>
      </c>
      <c r="H15" s="27">
        <f>H14+E15</f>
        <v>113010</v>
      </c>
      <c r="I15" s="32">
        <f t="shared" si="0"/>
        <v>10</v>
      </c>
      <c r="J15" s="29">
        <v>0</v>
      </c>
      <c r="K15" s="30">
        <v>0</v>
      </c>
      <c r="L15" s="26">
        <v>0</v>
      </c>
      <c r="M15" s="30">
        <v>0</v>
      </c>
      <c r="N15" s="24">
        <v>0</v>
      </c>
      <c r="O15" s="24">
        <v>0</v>
      </c>
      <c r="P15" s="27">
        <f t="shared" si="3"/>
        <v>50000</v>
      </c>
      <c r="Q15" s="24"/>
      <c r="R15" s="31">
        <f t="shared" si="4"/>
        <v>63010</v>
      </c>
      <c r="S15" s="24"/>
      <c r="U15" s="40"/>
      <c r="V15" s="40"/>
      <c r="W15" s="24"/>
      <c r="X15" s="24"/>
      <c r="Y15" s="24"/>
      <c r="Z15" s="40"/>
    </row>
    <row r="16" spans="1:26" ht="12.75">
      <c r="A16" s="53">
        <f t="shared" si="1"/>
        <v>11</v>
      </c>
      <c r="C16" s="14"/>
      <c r="D16" s="12"/>
      <c r="E16" s="25"/>
      <c r="F16" s="26">
        <v>0</v>
      </c>
      <c r="G16" s="26">
        <v>0</v>
      </c>
      <c r="H16" s="27">
        <f>H15+E16</f>
        <v>113010</v>
      </c>
      <c r="I16" s="32">
        <f t="shared" si="0"/>
        <v>11</v>
      </c>
      <c r="J16" s="29">
        <v>0</v>
      </c>
      <c r="K16" s="30">
        <v>0</v>
      </c>
      <c r="L16" s="26">
        <v>0</v>
      </c>
      <c r="M16" s="30">
        <v>0</v>
      </c>
      <c r="N16" s="24">
        <v>0</v>
      </c>
      <c r="O16" s="24">
        <v>0</v>
      </c>
      <c r="P16" s="27">
        <f t="shared" si="3"/>
        <v>50000</v>
      </c>
      <c r="Q16" s="24"/>
      <c r="R16" s="31">
        <f t="shared" si="4"/>
        <v>63010</v>
      </c>
      <c r="S16" s="24"/>
      <c r="U16" s="40"/>
      <c r="V16" s="40"/>
      <c r="W16" s="24"/>
      <c r="X16" s="24"/>
      <c r="Y16" s="24"/>
      <c r="Z16" s="40"/>
    </row>
    <row r="17" spans="1:26" ht="12.75">
      <c r="A17" s="53">
        <f t="shared" si="1"/>
        <v>12</v>
      </c>
      <c r="C17" s="14"/>
      <c r="D17" s="12"/>
      <c r="E17" s="25"/>
      <c r="F17" s="26">
        <v>0</v>
      </c>
      <c r="G17" s="26">
        <v>0</v>
      </c>
      <c r="H17" s="27">
        <f t="shared" si="2"/>
        <v>113010</v>
      </c>
      <c r="I17" s="32">
        <f t="shared" si="0"/>
        <v>12</v>
      </c>
      <c r="J17" s="29">
        <v>0</v>
      </c>
      <c r="K17" s="30">
        <v>0</v>
      </c>
      <c r="L17" s="26">
        <v>0</v>
      </c>
      <c r="M17" s="30">
        <v>0</v>
      </c>
      <c r="N17" s="24">
        <v>0</v>
      </c>
      <c r="O17" s="24">
        <v>0</v>
      </c>
      <c r="P17" s="27">
        <f t="shared" si="3"/>
        <v>50000</v>
      </c>
      <c r="Q17" s="24"/>
      <c r="R17" s="31">
        <f t="shared" si="4"/>
        <v>63010</v>
      </c>
      <c r="S17" s="24"/>
      <c r="U17" s="40"/>
      <c r="V17" s="40"/>
      <c r="W17" s="24"/>
      <c r="X17" s="24"/>
      <c r="Y17" s="24"/>
      <c r="Z17" s="40"/>
    </row>
    <row r="18" spans="1:26" ht="12.75">
      <c r="A18" s="53">
        <f t="shared" si="1"/>
        <v>13</v>
      </c>
      <c r="B18" s="21" t="s">
        <v>27</v>
      </c>
      <c r="C18" s="14" t="s">
        <v>32</v>
      </c>
      <c r="D18" s="12" t="s">
        <v>14</v>
      </c>
      <c r="E18" s="25">
        <v>10000</v>
      </c>
      <c r="F18" s="26">
        <v>0</v>
      </c>
      <c r="G18" s="26">
        <v>0</v>
      </c>
      <c r="H18" s="27">
        <f t="shared" si="2"/>
        <v>123010</v>
      </c>
      <c r="I18" s="32">
        <f t="shared" si="0"/>
        <v>13</v>
      </c>
      <c r="J18" s="29">
        <v>0</v>
      </c>
      <c r="K18" s="30">
        <v>0</v>
      </c>
      <c r="L18" s="26">
        <v>0</v>
      </c>
      <c r="M18" s="30">
        <v>0</v>
      </c>
      <c r="N18" s="24">
        <v>0</v>
      </c>
      <c r="O18" s="24">
        <v>0</v>
      </c>
      <c r="P18" s="27">
        <f t="shared" si="3"/>
        <v>100000</v>
      </c>
      <c r="Q18" s="24"/>
      <c r="R18" s="31">
        <f t="shared" si="4"/>
        <v>23010</v>
      </c>
      <c r="S18" s="24"/>
      <c r="U18" s="40"/>
      <c r="V18" s="40"/>
      <c r="W18" s="24"/>
      <c r="X18" s="24"/>
      <c r="Y18" s="24"/>
      <c r="Z18" s="40"/>
    </row>
    <row r="19" spans="1:26" ht="12.75">
      <c r="A19" s="53">
        <f t="shared" si="1"/>
        <v>14</v>
      </c>
      <c r="C19" s="14"/>
      <c r="D19" s="12"/>
      <c r="E19" s="25"/>
      <c r="F19" s="26">
        <v>0</v>
      </c>
      <c r="G19" s="26">
        <v>0</v>
      </c>
      <c r="H19" s="27">
        <f t="shared" si="2"/>
        <v>123010</v>
      </c>
      <c r="I19" s="32">
        <f t="shared" si="0"/>
        <v>14</v>
      </c>
      <c r="J19" s="29">
        <v>0</v>
      </c>
      <c r="K19" s="30">
        <v>0</v>
      </c>
      <c r="L19" s="26">
        <v>0</v>
      </c>
      <c r="M19" s="30">
        <v>0</v>
      </c>
      <c r="N19" s="24">
        <v>0</v>
      </c>
      <c r="O19" s="24">
        <v>0</v>
      </c>
      <c r="P19" s="27">
        <f t="shared" si="3"/>
        <v>50000</v>
      </c>
      <c r="Q19" s="24"/>
      <c r="R19" s="31">
        <f t="shared" si="4"/>
        <v>73010</v>
      </c>
      <c r="S19" s="24"/>
      <c r="U19" s="40"/>
      <c r="V19" s="40"/>
      <c r="W19" s="24"/>
      <c r="X19" s="24"/>
      <c r="Y19" s="24"/>
      <c r="Z19" s="40"/>
    </row>
    <row r="20" spans="1:26" ht="12.75">
      <c r="A20" s="53">
        <f t="shared" si="1"/>
        <v>15</v>
      </c>
      <c r="C20" s="14"/>
      <c r="D20" s="12"/>
      <c r="E20" s="25"/>
      <c r="F20" s="26">
        <v>0</v>
      </c>
      <c r="G20" s="26">
        <v>0</v>
      </c>
      <c r="H20" s="27">
        <f t="shared" si="2"/>
        <v>123010</v>
      </c>
      <c r="I20" s="32">
        <f t="shared" si="0"/>
        <v>15</v>
      </c>
      <c r="J20" s="29">
        <v>0</v>
      </c>
      <c r="K20" s="30">
        <v>0</v>
      </c>
      <c r="L20" s="26">
        <v>0</v>
      </c>
      <c r="M20" s="30">
        <v>0</v>
      </c>
      <c r="N20" s="24">
        <v>0</v>
      </c>
      <c r="O20" s="24">
        <v>0</v>
      </c>
      <c r="P20" s="27">
        <f t="shared" si="3"/>
        <v>50000</v>
      </c>
      <c r="Q20" s="24"/>
      <c r="R20" s="31">
        <f t="shared" si="4"/>
        <v>73010</v>
      </c>
      <c r="S20" s="24"/>
      <c r="U20" s="40"/>
      <c r="V20" s="40"/>
      <c r="W20" s="24"/>
      <c r="X20" s="24"/>
      <c r="Y20" s="24"/>
      <c r="Z20" s="40"/>
    </row>
    <row r="21" spans="1:26" ht="12.75">
      <c r="A21" s="53">
        <f t="shared" si="1"/>
        <v>16</v>
      </c>
      <c r="B21" s="22"/>
      <c r="C21" s="14"/>
      <c r="D21" s="12"/>
      <c r="E21" s="25"/>
      <c r="F21" s="26">
        <v>0</v>
      </c>
      <c r="G21" s="26">
        <v>0</v>
      </c>
      <c r="H21" s="71">
        <f>H20+E21</f>
        <v>123010</v>
      </c>
      <c r="I21" s="32">
        <f>A21</f>
        <v>16</v>
      </c>
      <c r="J21" s="29">
        <v>0</v>
      </c>
      <c r="K21" s="30">
        <v>0</v>
      </c>
      <c r="L21" s="26">
        <v>0</v>
      </c>
      <c r="M21" s="26">
        <v>0</v>
      </c>
      <c r="N21" s="24">
        <v>0</v>
      </c>
      <c r="O21" s="24">
        <v>0</v>
      </c>
      <c r="P21" s="27">
        <f t="shared" si="3"/>
        <v>50000</v>
      </c>
      <c r="Q21" s="24"/>
      <c r="R21" s="31">
        <f t="shared" si="4"/>
        <v>73010</v>
      </c>
      <c r="S21" s="24"/>
      <c r="T21" s="40"/>
      <c r="U21" s="40"/>
      <c r="V21" s="40"/>
      <c r="W21" s="24"/>
      <c r="X21" s="24"/>
      <c r="Y21" s="24"/>
      <c r="Z21" s="40"/>
    </row>
    <row r="22" spans="1:25" ht="12.75">
      <c r="A22" s="53">
        <f t="shared" si="1"/>
        <v>17</v>
      </c>
      <c r="B22" s="22"/>
      <c r="C22" s="14"/>
      <c r="D22" s="12"/>
      <c r="E22" s="25"/>
      <c r="F22" s="26">
        <v>0</v>
      </c>
      <c r="G22" s="26">
        <v>0</v>
      </c>
      <c r="H22" s="71">
        <f aca="true" t="shared" si="5" ref="H22:H43">H21+E22</f>
        <v>123010</v>
      </c>
      <c r="I22" s="32">
        <f aca="true" t="shared" si="6" ref="I22:I43">A22</f>
        <v>17</v>
      </c>
      <c r="J22" s="29">
        <v>0</v>
      </c>
      <c r="K22" s="30">
        <v>0</v>
      </c>
      <c r="L22" s="26">
        <v>0</v>
      </c>
      <c r="M22" s="26">
        <v>0</v>
      </c>
      <c r="N22" s="24">
        <v>0</v>
      </c>
      <c r="O22" s="24">
        <v>0</v>
      </c>
      <c r="P22" s="27">
        <f t="shared" si="3"/>
        <v>50000</v>
      </c>
      <c r="Q22" s="24"/>
      <c r="R22" s="31">
        <f aca="true" t="shared" si="7" ref="R22:S44">H22-P22</f>
        <v>73010</v>
      </c>
      <c r="S22" s="24"/>
      <c r="T22" s="40"/>
      <c r="U22" s="40"/>
      <c r="V22" s="24"/>
      <c r="W22" s="24"/>
      <c r="X22" s="24"/>
      <c r="Y22" s="24"/>
    </row>
    <row r="23" spans="1:25" ht="12.75">
      <c r="A23" s="53">
        <f t="shared" si="1"/>
        <v>18</v>
      </c>
      <c r="B23" s="22"/>
      <c r="C23" s="14"/>
      <c r="D23" s="12"/>
      <c r="E23" s="25"/>
      <c r="F23" s="26">
        <v>0</v>
      </c>
      <c r="G23" s="26">
        <v>0</v>
      </c>
      <c r="H23" s="71">
        <f t="shared" si="5"/>
        <v>123010</v>
      </c>
      <c r="I23" s="32">
        <f t="shared" si="6"/>
        <v>18</v>
      </c>
      <c r="J23" s="29">
        <v>0</v>
      </c>
      <c r="K23" s="30">
        <v>0</v>
      </c>
      <c r="L23" s="26">
        <v>0</v>
      </c>
      <c r="M23" s="26">
        <v>0</v>
      </c>
      <c r="N23" s="24">
        <v>0</v>
      </c>
      <c r="O23" s="24">
        <v>0</v>
      </c>
      <c r="P23" s="27">
        <f t="shared" si="3"/>
        <v>50000</v>
      </c>
      <c r="Q23" s="24"/>
      <c r="R23" s="31">
        <f t="shared" si="7"/>
        <v>73010</v>
      </c>
      <c r="S23" s="24"/>
      <c r="T23" s="40"/>
      <c r="U23" s="40"/>
      <c r="V23" s="24"/>
      <c r="W23" s="24"/>
      <c r="X23" s="24"/>
      <c r="Y23" s="24"/>
    </row>
    <row r="24" spans="1:25" ht="12.75">
      <c r="A24" s="53">
        <f t="shared" si="1"/>
        <v>19</v>
      </c>
      <c r="B24" s="22"/>
      <c r="C24" s="14"/>
      <c r="D24" s="20"/>
      <c r="E24" s="25"/>
      <c r="F24" s="26">
        <v>0</v>
      </c>
      <c r="G24" s="26">
        <v>0</v>
      </c>
      <c r="H24" s="71">
        <f t="shared" si="5"/>
        <v>123010</v>
      </c>
      <c r="I24" s="32">
        <f t="shared" si="6"/>
        <v>19</v>
      </c>
      <c r="J24" s="29">
        <v>0</v>
      </c>
      <c r="K24" s="30">
        <v>0</v>
      </c>
      <c r="L24" s="26">
        <v>0</v>
      </c>
      <c r="M24" s="26">
        <v>0</v>
      </c>
      <c r="N24" s="24">
        <v>0</v>
      </c>
      <c r="O24" s="24">
        <v>0</v>
      </c>
      <c r="P24" s="27">
        <f t="shared" si="3"/>
        <v>50000</v>
      </c>
      <c r="Q24" s="24"/>
      <c r="R24" s="31">
        <f t="shared" si="7"/>
        <v>73010</v>
      </c>
      <c r="S24" s="24"/>
      <c r="T24" s="40"/>
      <c r="U24" s="40"/>
      <c r="V24" s="24"/>
      <c r="W24" s="24"/>
      <c r="X24" s="24"/>
      <c r="Y24" s="24"/>
    </row>
    <row r="25" spans="1:26" ht="12.75">
      <c r="A25" s="53">
        <f t="shared" si="1"/>
        <v>20</v>
      </c>
      <c r="B25" s="22"/>
      <c r="C25" s="14"/>
      <c r="D25" s="12"/>
      <c r="E25" s="25"/>
      <c r="F25" s="26">
        <v>0</v>
      </c>
      <c r="G25" s="26">
        <v>0</v>
      </c>
      <c r="H25" s="71">
        <f t="shared" si="5"/>
        <v>123010</v>
      </c>
      <c r="I25" s="32">
        <f t="shared" si="6"/>
        <v>20</v>
      </c>
      <c r="J25" s="29">
        <v>0</v>
      </c>
      <c r="K25" s="30">
        <v>0</v>
      </c>
      <c r="L25" s="26">
        <v>0</v>
      </c>
      <c r="M25" s="26">
        <v>0</v>
      </c>
      <c r="N25" s="24">
        <v>0</v>
      </c>
      <c r="O25" s="24">
        <v>0</v>
      </c>
      <c r="P25" s="27">
        <f t="shared" si="3"/>
        <v>50000</v>
      </c>
      <c r="Q25" s="24"/>
      <c r="R25" s="31">
        <f t="shared" si="7"/>
        <v>73010</v>
      </c>
      <c r="S25" s="24"/>
      <c r="T25" s="40"/>
      <c r="U25" s="40"/>
      <c r="V25" s="40"/>
      <c r="W25" s="24"/>
      <c r="X25" s="24"/>
      <c r="Y25" s="24"/>
      <c r="Z25" s="40"/>
    </row>
    <row r="26" spans="1:25" ht="12.75">
      <c r="A26" s="53">
        <f t="shared" si="1"/>
        <v>21</v>
      </c>
      <c r="B26" s="22"/>
      <c r="C26" s="14"/>
      <c r="D26" s="12"/>
      <c r="E26" s="25"/>
      <c r="F26" s="26">
        <v>0</v>
      </c>
      <c r="G26" s="26">
        <v>0</v>
      </c>
      <c r="H26" s="71">
        <f t="shared" si="5"/>
        <v>123010</v>
      </c>
      <c r="I26" s="32">
        <f t="shared" si="6"/>
        <v>21</v>
      </c>
      <c r="J26" s="29">
        <v>0</v>
      </c>
      <c r="K26" s="30">
        <v>0</v>
      </c>
      <c r="L26" s="26">
        <v>0</v>
      </c>
      <c r="M26" s="26">
        <v>0</v>
      </c>
      <c r="N26" s="24">
        <v>0</v>
      </c>
      <c r="O26" s="24">
        <v>0</v>
      </c>
      <c r="P26" s="27">
        <f t="shared" si="3"/>
        <v>50000</v>
      </c>
      <c r="Q26" s="24"/>
      <c r="R26" s="31">
        <f t="shared" si="7"/>
        <v>73010</v>
      </c>
      <c r="S26" s="24"/>
      <c r="T26" s="40"/>
      <c r="U26" s="40"/>
      <c r="V26" s="24"/>
      <c r="W26" s="24"/>
      <c r="X26" s="24"/>
      <c r="Y26" s="24"/>
    </row>
    <row r="27" spans="1:25" ht="12.75">
      <c r="A27" s="53">
        <f t="shared" si="1"/>
        <v>22</v>
      </c>
      <c r="B27" s="22"/>
      <c r="C27" s="14"/>
      <c r="D27" s="12"/>
      <c r="E27" s="25"/>
      <c r="F27" s="26">
        <v>0</v>
      </c>
      <c r="G27" s="26">
        <v>0</v>
      </c>
      <c r="H27" s="71">
        <f t="shared" si="5"/>
        <v>123010</v>
      </c>
      <c r="I27" s="32">
        <f t="shared" si="6"/>
        <v>22</v>
      </c>
      <c r="J27" s="29">
        <v>0</v>
      </c>
      <c r="K27" s="30">
        <v>0</v>
      </c>
      <c r="L27" s="26">
        <v>0</v>
      </c>
      <c r="M27" s="26">
        <v>0</v>
      </c>
      <c r="N27" s="24">
        <v>0</v>
      </c>
      <c r="O27" s="24">
        <v>0</v>
      </c>
      <c r="P27" s="27">
        <f t="shared" si="3"/>
        <v>50000</v>
      </c>
      <c r="Q27" s="24"/>
      <c r="R27" s="31">
        <f t="shared" si="7"/>
        <v>73010</v>
      </c>
      <c r="S27" s="24"/>
      <c r="T27" s="40"/>
      <c r="U27" s="40"/>
      <c r="V27" s="24"/>
      <c r="W27" s="24"/>
      <c r="X27" s="24"/>
      <c r="Y27" s="24"/>
    </row>
    <row r="28" spans="1:25" ht="12.75">
      <c r="A28" s="53">
        <f t="shared" si="1"/>
        <v>23</v>
      </c>
      <c r="C28" s="14"/>
      <c r="D28" s="12"/>
      <c r="E28" s="25"/>
      <c r="F28" s="26">
        <v>0</v>
      </c>
      <c r="G28" s="26">
        <v>0</v>
      </c>
      <c r="H28" s="71">
        <f t="shared" si="5"/>
        <v>123010</v>
      </c>
      <c r="I28" s="32">
        <f t="shared" si="6"/>
        <v>23</v>
      </c>
      <c r="J28" s="29">
        <v>0</v>
      </c>
      <c r="K28" s="30">
        <v>0</v>
      </c>
      <c r="L28" s="26">
        <v>0</v>
      </c>
      <c r="M28" s="26">
        <v>0</v>
      </c>
      <c r="N28" s="24">
        <v>0</v>
      </c>
      <c r="O28" s="24">
        <v>0</v>
      </c>
      <c r="P28" s="27">
        <f t="shared" si="3"/>
        <v>50000</v>
      </c>
      <c r="Q28" s="24"/>
      <c r="R28" s="31">
        <f t="shared" si="7"/>
        <v>73010</v>
      </c>
      <c r="S28" s="24"/>
      <c r="T28" s="40"/>
      <c r="U28" s="40"/>
      <c r="V28" s="24"/>
      <c r="W28" s="24"/>
      <c r="X28" s="24"/>
      <c r="Y28" s="24"/>
    </row>
    <row r="29" spans="1:25" ht="12.75">
      <c r="A29" s="53">
        <f t="shared" si="1"/>
        <v>24</v>
      </c>
      <c r="B29" s="22"/>
      <c r="C29" s="14"/>
      <c r="D29" s="12"/>
      <c r="E29" s="25"/>
      <c r="F29" s="26">
        <v>0</v>
      </c>
      <c r="G29" s="26">
        <v>0</v>
      </c>
      <c r="H29" s="71">
        <f t="shared" si="5"/>
        <v>123010</v>
      </c>
      <c r="I29" s="32">
        <f t="shared" si="6"/>
        <v>24</v>
      </c>
      <c r="J29" s="29">
        <v>0</v>
      </c>
      <c r="K29" s="30">
        <v>0</v>
      </c>
      <c r="L29" s="26">
        <v>0</v>
      </c>
      <c r="M29" s="26">
        <v>0</v>
      </c>
      <c r="N29" s="24">
        <v>0</v>
      </c>
      <c r="O29" s="24">
        <v>0</v>
      </c>
      <c r="P29" s="27">
        <f t="shared" si="3"/>
        <v>50000</v>
      </c>
      <c r="Q29" s="24"/>
      <c r="R29" s="31">
        <f t="shared" si="7"/>
        <v>73010</v>
      </c>
      <c r="S29" s="24"/>
      <c r="T29" s="40"/>
      <c r="U29" s="40"/>
      <c r="V29" s="24"/>
      <c r="W29" s="24"/>
      <c r="X29" s="24"/>
      <c r="Y29" s="24"/>
    </row>
    <row r="30" spans="1:25" ht="12.75">
      <c r="A30" s="53">
        <f t="shared" si="1"/>
        <v>25</v>
      </c>
      <c r="B30" s="22"/>
      <c r="C30" s="14"/>
      <c r="D30" s="12"/>
      <c r="E30" s="25"/>
      <c r="F30" s="26">
        <v>0</v>
      </c>
      <c r="G30" s="26">
        <v>0</v>
      </c>
      <c r="H30" s="71">
        <f t="shared" si="5"/>
        <v>123010</v>
      </c>
      <c r="I30" s="32">
        <f t="shared" si="6"/>
        <v>25</v>
      </c>
      <c r="J30" s="29">
        <v>0</v>
      </c>
      <c r="K30" s="30">
        <v>0</v>
      </c>
      <c r="L30" s="26">
        <v>0</v>
      </c>
      <c r="M30" s="26">
        <v>0</v>
      </c>
      <c r="N30" s="24">
        <v>0</v>
      </c>
      <c r="O30" s="24">
        <v>0</v>
      </c>
      <c r="P30" s="27">
        <f t="shared" si="3"/>
        <v>50000</v>
      </c>
      <c r="Q30" s="24"/>
      <c r="R30" s="31">
        <f t="shared" si="7"/>
        <v>73010</v>
      </c>
      <c r="S30" s="24"/>
      <c r="T30" s="40"/>
      <c r="U30" s="40"/>
      <c r="V30" s="24"/>
      <c r="W30" s="24"/>
      <c r="X30" s="24"/>
      <c r="Y30" s="24"/>
    </row>
    <row r="31" spans="1:25" ht="12.75">
      <c r="A31" s="53">
        <f t="shared" si="1"/>
        <v>26</v>
      </c>
      <c r="B31" s="22"/>
      <c r="C31" s="14"/>
      <c r="D31" s="12"/>
      <c r="E31" s="25"/>
      <c r="F31" s="26">
        <v>0</v>
      </c>
      <c r="G31" s="26">
        <v>0</v>
      </c>
      <c r="H31" s="71">
        <f t="shared" si="5"/>
        <v>123010</v>
      </c>
      <c r="I31" s="32">
        <f t="shared" si="6"/>
        <v>26</v>
      </c>
      <c r="J31" s="29">
        <v>0</v>
      </c>
      <c r="K31" s="30">
        <v>0</v>
      </c>
      <c r="L31" s="26">
        <v>0</v>
      </c>
      <c r="M31" s="26">
        <v>0</v>
      </c>
      <c r="N31" s="24">
        <v>0</v>
      </c>
      <c r="O31" s="24">
        <v>0</v>
      </c>
      <c r="P31" s="27">
        <f t="shared" si="3"/>
        <v>50000</v>
      </c>
      <c r="Q31" s="24"/>
      <c r="R31" s="31">
        <f t="shared" si="7"/>
        <v>73010</v>
      </c>
      <c r="S31" s="24"/>
      <c r="T31" s="40"/>
      <c r="U31" s="40"/>
      <c r="V31" s="24"/>
      <c r="W31" s="24"/>
      <c r="X31" s="24"/>
      <c r="Y31" s="24"/>
    </row>
    <row r="32" spans="1:25" ht="12.75">
      <c r="A32" s="53">
        <f t="shared" si="1"/>
        <v>27</v>
      </c>
      <c r="B32" s="22"/>
      <c r="C32" s="14"/>
      <c r="D32" s="12"/>
      <c r="E32" s="25"/>
      <c r="F32" s="26">
        <v>0</v>
      </c>
      <c r="G32" s="26">
        <v>0</v>
      </c>
      <c r="H32" s="71">
        <f t="shared" si="5"/>
        <v>123010</v>
      </c>
      <c r="I32" s="32">
        <f t="shared" si="6"/>
        <v>27</v>
      </c>
      <c r="J32" s="29">
        <v>0</v>
      </c>
      <c r="K32" s="30">
        <v>0</v>
      </c>
      <c r="L32" s="26">
        <v>0</v>
      </c>
      <c r="M32" s="26">
        <v>0</v>
      </c>
      <c r="N32" s="24">
        <v>0</v>
      </c>
      <c r="O32" s="24">
        <v>0</v>
      </c>
      <c r="P32" s="27">
        <f t="shared" si="3"/>
        <v>50000</v>
      </c>
      <c r="Q32" s="24"/>
      <c r="R32" s="31">
        <f t="shared" si="7"/>
        <v>73010</v>
      </c>
      <c r="S32" s="24"/>
      <c r="T32" s="40"/>
      <c r="U32" s="40"/>
      <c r="V32" s="24"/>
      <c r="W32" s="24"/>
      <c r="X32" s="24"/>
      <c r="Y32" s="24"/>
    </row>
    <row r="33" spans="1:25" ht="12.75">
      <c r="A33" s="53">
        <f t="shared" si="1"/>
        <v>28</v>
      </c>
      <c r="B33" s="22"/>
      <c r="C33" s="14"/>
      <c r="D33" s="12"/>
      <c r="E33" s="25"/>
      <c r="F33" s="26">
        <v>0</v>
      </c>
      <c r="G33" s="26">
        <v>0</v>
      </c>
      <c r="H33" s="71">
        <f t="shared" si="5"/>
        <v>123010</v>
      </c>
      <c r="I33" s="32">
        <f t="shared" si="6"/>
        <v>28</v>
      </c>
      <c r="J33" s="29">
        <v>0</v>
      </c>
      <c r="K33" s="30">
        <v>0</v>
      </c>
      <c r="L33" s="26">
        <v>0</v>
      </c>
      <c r="M33" s="26">
        <v>0</v>
      </c>
      <c r="N33" s="24">
        <v>0</v>
      </c>
      <c r="O33" s="24">
        <v>0</v>
      </c>
      <c r="P33" s="27">
        <f t="shared" si="3"/>
        <v>50000</v>
      </c>
      <c r="Q33" s="24"/>
      <c r="R33" s="31">
        <f t="shared" si="7"/>
        <v>73010</v>
      </c>
      <c r="S33" s="24"/>
      <c r="T33" s="40"/>
      <c r="U33" s="40"/>
      <c r="V33" s="24"/>
      <c r="W33" s="24"/>
      <c r="X33" s="24"/>
      <c r="Y33" s="24"/>
    </row>
    <row r="34" spans="1:25" ht="12.75">
      <c r="A34" s="53">
        <f t="shared" si="1"/>
        <v>29</v>
      </c>
      <c r="B34" s="22"/>
      <c r="C34" s="14"/>
      <c r="D34" s="12"/>
      <c r="E34" s="25"/>
      <c r="F34" s="26">
        <v>0</v>
      </c>
      <c r="G34" s="26">
        <v>0</v>
      </c>
      <c r="H34" s="71">
        <f t="shared" si="5"/>
        <v>123010</v>
      </c>
      <c r="I34" s="32">
        <f t="shared" si="6"/>
        <v>29</v>
      </c>
      <c r="J34" s="29">
        <v>0</v>
      </c>
      <c r="K34" s="30">
        <v>0</v>
      </c>
      <c r="L34" s="26">
        <v>0</v>
      </c>
      <c r="M34" s="26">
        <v>0</v>
      </c>
      <c r="N34" s="24">
        <v>0</v>
      </c>
      <c r="O34" s="24">
        <v>0</v>
      </c>
      <c r="P34" s="27">
        <f t="shared" si="3"/>
        <v>50000</v>
      </c>
      <c r="Q34" s="24"/>
      <c r="R34" s="31">
        <f t="shared" si="7"/>
        <v>73010</v>
      </c>
      <c r="S34" s="24"/>
      <c r="T34" s="40"/>
      <c r="U34" s="40"/>
      <c r="V34" s="24"/>
      <c r="W34" s="24"/>
      <c r="X34" s="24"/>
      <c r="Y34" s="24"/>
    </row>
    <row r="35" spans="1:25" ht="12.75">
      <c r="A35" s="53">
        <f t="shared" si="1"/>
        <v>30</v>
      </c>
      <c r="B35" s="22"/>
      <c r="C35" s="14"/>
      <c r="D35" s="12"/>
      <c r="E35" s="25"/>
      <c r="F35" s="26">
        <v>0</v>
      </c>
      <c r="G35" s="26">
        <v>0</v>
      </c>
      <c r="H35" s="71">
        <f t="shared" si="5"/>
        <v>123010</v>
      </c>
      <c r="I35" s="32">
        <f t="shared" si="6"/>
        <v>30</v>
      </c>
      <c r="J35" s="29">
        <v>0</v>
      </c>
      <c r="K35" s="30">
        <v>0</v>
      </c>
      <c r="L35" s="26">
        <v>0</v>
      </c>
      <c r="M35" s="26">
        <v>0</v>
      </c>
      <c r="N35" s="24">
        <v>0</v>
      </c>
      <c r="O35" s="24">
        <v>0</v>
      </c>
      <c r="P35" s="27">
        <f t="shared" si="3"/>
        <v>50000</v>
      </c>
      <c r="Q35" s="24"/>
      <c r="R35" s="31">
        <f t="shared" si="7"/>
        <v>73010</v>
      </c>
      <c r="S35" s="24"/>
      <c r="T35" s="40"/>
      <c r="U35" s="40"/>
      <c r="V35" s="24"/>
      <c r="W35" s="24"/>
      <c r="X35" s="24"/>
      <c r="Y35" s="24"/>
    </row>
    <row r="36" spans="1:25" ht="12.75">
      <c r="A36" s="53">
        <f t="shared" si="1"/>
        <v>31</v>
      </c>
      <c r="B36" s="22"/>
      <c r="C36" s="14"/>
      <c r="D36" s="12"/>
      <c r="E36" s="25"/>
      <c r="F36" s="26">
        <v>0</v>
      </c>
      <c r="G36" s="26">
        <v>0</v>
      </c>
      <c r="H36" s="71">
        <f t="shared" si="5"/>
        <v>123010</v>
      </c>
      <c r="I36" s="32">
        <f t="shared" si="6"/>
        <v>31</v>
      </c>
      <c r="J36" s="29">
        <v>0</v>
      </c>
      <c r="K36" s="30">
        <v>0</v>
      </c>
      <c r="L36" s="26">
        <v>0</v>
      </c>
      <c r="M36" s="26">
        <v>0</v>
      </c>
      <c r="N36" s="24">
        <v>0</v>
      </c>
      <c r="O36" s="24">
        <v>0</v>
      </c>
      <c r="P36" s="27">
        <f t="shared" si="3"/>
        <v>50000</v>
      </c>
      <c r="Q36" s="24"/>
      <c r="R36" s="31">
        <f t="shared" si="7"/>
        <v>73010</v>
      </c>
      <c r="S36" s="24"/>
      <c r="T36" s="40"/>
      <c r="U36" s="40"/>
      <c r="V36" s="24"/>
      <c r="W36" s="24"/>
      <c r="X36" s="24"/>
      <c r="Y36" s="24"/>
    </row>
    <row r="37" spans="1:25" ht="12.75">
      <c r="A37" s="53">
        <f t="shared" si="1"/>
        <v>32</v>
      </c>
      <c r="B37" s="22"/>
      <c r="C37" s="14"/>
      <c r="D37" s="12"/>
      <c r="E37" s="25"/>
      <c r="F37" s="26">
        <v>0</v>
      </c>
      <c r="G37" s="26">
        <v>0</v>
      </c>
      <c r="H37" s="71">
        <f t="shared" si="5"/>
        <v>123010</v>
      </c>
      <c r="I37" s="32">
        <f t="shared" si="6"/>
        <v>32</v>
      </c>
      <c r="J37" s="29">
        <v>0</v>
      </c>
      <c r="K37" s="30">
        <v>0</v>
      </c>
      <c r="L37" s="26">
        <v>0</v>
      </c>
      <c r="M37" s="26">
        <v>0</v>
      </c>
      <c r="N37" s="24">
        <v>0</v>
      </c>
      <c r="O37" s="24">
        <v>0</v>
      </c>
      <c r="P37" s="27">
        <f t="shared" si="3"/>
        <v>50000</v>
      </c>
      <c r="Q37" s="24"/>
      <c r="R37" s="31">
        <f t="shared" si="7"/>
        <v>73010</v>
      </c>
      <c r="S37" s="24"/>
      <c r="T37" s="40"/>
      <c r="U37" s="40"/>
      <c r="V37" s="24"/>
      <c r="W37" s="24"/>
      <c r="X37" s="24"/>
      <c r="Y37" s="24"/>
    </row>
    <row r="38" spans="1:25" ht="12.75">
      <c r="A38" s="53">
        <f t="shared" si="1"/>
        <v>33</v>
      </c>
      <c r="B38" s="22"/>
      <c r="C38" s="14"/>
      <c r="D38" s="12"/>
      <c r="E38" s="25"/>
      <c r="F38" s="26">
        <v>0</v>
      </c>
      <c r="G38" s="26">
        <v>0</v>
      </c>
      <c r="H38" s="71">
        <f t="shared" si="5"/>
        <v>123010</v>
      </c>
      <c r="I38" s="32">
        <f t="shared" si="6"/>
        <v>33</v>
      </c>
      <c r="J38" s="29">
        <v>0</v>
      </c>
      <c r="K38" s="30">
        <v>0</v>
      </c>
      <c r="L38" s="26">
        <v>0</v>
      </c>
      <c r="M38" s="26">
        <v>0</v>
      </c>
      <c r="N38" s="24">
        <v>0</v>
      </c>
      <c r="O38" s="24">
        <v>0</v>
      </c>
      <c r="P38" s="27">
        <f t="shared" si="3"/>
        <v>50000</v>
      </c>
      <c r="Q38" s="24"/>
      <c r="R38" s="31">
        <f t="shared" si="7"/>
        <v>73010</v>
      </c>
      <c r="S38" s="24"/>
      <c r="T38" s="40"/>
      <c r="U38" s="40"/>
      <c r="V38" s="24"/>
      <c r="W38" s="24"/>
      <c r="X38" s="24"/>
      <c r="Y38" s="24"/>
    </row>
    <row r="39" spans="1:25" ht="12.75">
      <c r="A39" s="53">
        <f t="shared" si="1"/>
        <v>34</v>
      </c>
      <c r="B39" s="22"/>
      <c r="C39" s="14"/>
      <c r="D39" s="12"/>
      <c r="E39" s="25"/>
      <c r="F39" s="26">
        <v>0</v>
      </c>
      <c r="G39" s="26">
        <v>0</v>
      </c>
      <c r="H39" s="71">
        <f t="shared" si="5"/>
        <v>123010</v>
      </c>
      <c r="I39" s="32">
        <f t="shared" si="6"/>
        <v>34</v>
      </c>
      <c r="J39" s="29">
        <v>0</v>
      </c>
      <c r="K39" s="30">
        <v>0</v>
      </c>
      <c r="L39" s="26">
        <v>0</v>
      </c>
      <c r="M39" s="26">
        <v>0</v>
      </c>
      <c r="N39" s="24">
        <v>0</v>
      </c>
      <c r="O39" s="24">
        <v>0</v>
      </c>
      <c r="P39" s="27">
        <f t="shared" si="3"/>
        <v>50000</v>
      </c>
      <c r="Q39" s="24"/>
      <c r="R39" s="31">
        <f t="shared" si="7"/>
        <v>73010</v>
      </c>
      <c r="S39" s="24"/>
      <c r="T39" s="40"/>
      <c r="U39" s="40"/>
      <c r="V39" s="24"/>
      <c r="W39" s="24"/>
      <c r="X39" s="24"/>
      <c r="Y39" s="24"/>
    </row>
    <row r="40" spans="1:25" ht="12.75">
      <c r="A40" s="53">
        <f t="shared" si="1"/>
        <v>35</v>
      </c>
      <c r="B40" s="22"/>
      <c r="C40" s="14"/>
      <c r="D40" s="12"/>
      <c r="E40" s="25"/>
      <c r="F40" s="26">
        <v>0</v>
      </c>
      <c r="G40" s="26">
        <v>0</v>
      </c>
      <c r="H40" s="71">
        <f t="shared" si="5"/>
        <v>123010</v>
      </c>
      <c r="I40" s="32">
        <f t="shared" si="6"/>
        <v>35</v>
      </c>
      <c r="J40" s="29">
        <v>0</v>
      </c>
      <c r="K40" s="30">
        <v>0</v>
      </c>
      <c r="L40" s="26">
        <v>0</v>
      </c>
      <c r="M40" s="26">
        <v>0</v>
      </c>
      <c r="N40" s="24">
        <v>0</v>
      </c>
      <c r="O40" s="24">
        <v>0</v>
      </c>
      <c r="P40" s="27">
        <f t="shared" si="3"/>
        <v>50000</v>
      </c>
      <c r="Q40" s="24"/>
      <c r="R40" s="31">
        <f t="shared" si="7"/>
        <v>73010</v>
      </c>
      <c r="S40" s="24"/>
      <c r="T40" s="40"/>
      <c r="U40" s="40"/>
      <c r="V40" s="24"/>
      <c r="W40" s="24"/>
      <c r="X40" s="24"/>
      <c r="Y40" s="24"/>
    </row>
    <row r="41" spans="1:25" ht="12.75">
      <c r="A41" s="53">
        <f t="shared" si="1"/>
        <v>36</v>
      </c>
      <c r="B41" s="22"/>
      <c r="C41" s="14"/>
      <c r="D41" s="12"/>
      <c r="E41" s="25"/>
      <c r="F41" s="26">
        <v>0</v>
      </c>
      <c r="G41" s="26">
        <v>0</v>
      </c>
      <c r="H41" s="71">
        <f t="shared" si="5"/>
        <v>123010</v>
      </c>
      <c r="I41" s="32">
        <f t="shared" si="6"/>
        <v>36</v>
      </c>
      <c r="J41" s="29">
        <v>0</v>
      </c>
      <c r="K41" s="30">
        <v>0</v>
      </c>
      <c r="L41" s="26">
        <v>0</v>
      </c>
      <c r="M41" s="26">
        <v>0</v>
      </c>
      <c r="N41" s="24">
        <v>0</v>
      </c>
      <c r="O41" s="24">
        <v>0</v>
      </c>
      <c r="P41" s="27">
        <f t="shared" si="3"/>
        <v>50000</v>
      </c>
      <c r="Q41" s="24"/>
      <c r="R41" s="31">
        <f t="shared" si="7"/>
        <v>73010</v>
      </c>
      <c r="S41" s="24"/>
      <c r="T41" s="40"/>
      <c r="U41" s="40"/>
      <c r="V41" s="24"/>
      <c r="W41" s="24"/>
      <c r="X41" s="24"/>
      <c r="Y41" s="24"/>
    </row>
    <row r="42" spans="1:25" ht="12.75">
      <c r="A42" s="53">
        <f t="shared" si="1"/>
        <v>37</v>
      </c>
      <c r="B42" s="22"/>
      <c r="C42" s="14"/>
      <c r="D42" s="12"/>
      <c r="E42" s="25"/>
      <c r="F42" s="26">
        <v>0</v>
      </c>
      <c r="G42" s="26">
        <v>0</v>
      </c>
      <c r="H42" s="71">
        <f t="shared" si="5"/>
        <v>123010</v>
      </c>
      <c r="I42" s="32">
        <f t="shared" si="6"/>
        <v>37</v>
      </c>
      <c r="J42" s="29">
        <v>0</v>
      </c>
      <c r="K42" s="30">
        <v>0</v>
      </c>
      <c r="L42" s="26">
        <v>0</v>
      </c>
      <c r="M42" s="26">
        <v>0</v>
      </c>
      <c r="N42" s="24">
        <v>0</v>
      </c>
      <c r="O42" s="24">
        <v>0</v>
      </c>
      <c r="P42" s="27">
        <f t="shared" si="3"/>
        <v>50000</v>
      </c>
      <c r="Q42" s="24"/>
      <c r="R42" s="31">
        <f t="shared" si="7"/>
        <v>73010</v>
      </c>
      <c r="S42" s="24"/>
      <c r="T42" s="40"/>
      <c r="U42" s="40"/>
      <c r="V42" s="24"/>
      <c r="W42" s="24"/>
      <c r="X42" s="24"/>
      <c r="Y42" s="24"/>
    </row>
    <row r="43" spans="1:256" s="50" customFormat="1" ht="13.5" thickBot="1">
      <c r="A43" s="73">
        <f t="shared" si="1"/>
        <v>38</v>
      </c>
      <c r="B43" s="41"/>
      <c r="C43" s="42"/>
      <c r="D43" s="43"/>
      <c r="E43" s="44"/>
      <c r="F43" s="45">
        <v>0</v>
      </c>
      <c r="G43" s="45">
        <v>0</v>
      </c>
      <c r="H43" s="46">
        <f t="shared" si="5"/>
        <v>123010</v>
      </c>
      <c r="I43" s="47">
        <f t="shared" si="6"/>
        <v>38</v>
      </c>
      <c r="J43" s="44">
        <v>0</v>
      </c>
      <c r="K43" s="45">
        <v>0</v>
      </c>
      <c r="L43" s="45">
        <v>0</v>
      </c>
      <c r="M43" s="45">
        <v>0</v>
      </c>
      <c r="N43" s="48">
        <v>0</v>
      </c>
      <c r="O43" s="48">
        <v>0</v>
      </c>
      <c r="P43" s="46">
        <f t="shared" si="3"/>
        <v>50000</v>
      </c>
      <c r="Q43" s="48"/>
      <c r="R43" s="49">
        <f t="shared" si="7"/>
        <v>73010</v>
      </c>
      <c r="S43" s="48"/>
      <c r="T43" s="40"/>
      <c r="U43" s="40"/>
      <c r="V43" s="24"/>
      <c r="W43" s="24"/>
      <c r="X43" s="24"/>
      <c r="Y43" s="24"/>
      <c r="Z43" s="7"/>
      <c r="AA43" s="24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61" customFormat="1" ht="13.5" thickBot="1">
      <c r="A44" s="57">
        <f>ROW()-5</f>
        <v>39</v>
      </c>
      <c r="B44" s="58"/>
      <c r="C44" s="59"/>
      <c r="D44" s="60" t="s">
        <v>26</v>
      </c>
      <c r="E44" s="56">
        <f>SUM(E6:E43)</f>
        <v>123010</v>
      </c>
      <c r="F44" s="56" t="e">
        <f>SUM(#REF!)</f>
        <v>#REF!</v>
      </c>
      <c r="G44" s="56" t="e">
        <f>SUM(#REF!)</f>
        <v>#REF!</v>
      </c>
      <c r="H44" s="56">
        <f>H43</f>
        <v>123010</v>
      </c>
      <c r="I44" s="56"/>
      <c r="J44" s="56"/>
      <c r="K44" s="56"/>
      <c r="L44" s="56"/>
      <c r="M44" s="56"/>
      <c r="N44" s="56"/>
      <c r="O44" s="56"/>
      <c r="P44" s="56">
        <f>12*$R$1</f>
        <v>600000</v>
      </c>
      <c r="Q44" s="56"/>
      <c r="R44" s="56">
        <f t="shared" si="7"/>
        <v>-476990</v>
      </c>
      <c r="S44" s="56">
        <f>SUM(S6:S43)</f>
        <v>100000</v>
      </c>
      <c r="T44" s="92"/>
      <c r="U44" s="92"/>
      <c r="V44" s="92"/>
      <c r="W44" s="92"/>
      <c r="X44" s="92"/>
      <c r="Y44" s="92"/>
      <c r="Z44" s="92"/>
      <c r="AA44" s="92"/>
      <c r="AB44" s="34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70"/>
      <c r="IV44" s="70"/>
    </row>
    <row r="45" spans="1:256" s="25" customFormat="1" ht="12.75">
      <c r="A45" s="52"/>
      <c r="I45" s="55"/>
      <c r="K45" s="55"/>
      <c r="P45" s="55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0:11" ht="12.75">
      <c r="J46" s="25"/>
      <c r="K46" s="76"/>
    </row>
  </sheetData>
  <mergeCells count="7">
    <mergeCell ref="J2:P2"/>
    <mergeCell ref="A2:A3"/>
    <mergeCell ref="D2:D3"/>
    <mergeCell ref="E2:H2"/>
    <mergeCell ref="I2:I3"/>
    <mergeCell ref="B2:B3"/>
    <mergeCell ref="C2:C3"/>
  </mergeCells>
  <printOptions gridLines="1" horizontalCentered="1" verticalCentered="1"/>
  <pageMargins left="0.3937007874015748" right="0.1968503937007874" top="0.1968503937007874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Róbert</dc:creator>
  <cp:keywords/>
  <dc:description/>
  <cp:lastModifiedBy>Hargitai Róbert</cp:lastModifiedBy>
  <cp:lastPrinted>2013-01-14T08:45:09Z</cp:lastPrinted>
  <dcterms:created xsi:type="dcterms:W3CDTF">2010-04-30T14:27:59Z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